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erny\Desktop\"/>
    </mc:Choice>
  </mc:AlternateContent>
  <xr:revisionPtr revIDLastSave="0" documentId="13_ncr:1_{DF1FFAC3-21A8-468F-96E0-9AF706F6AE4B}" xr6:coauthVersionLast="47" xr6:coauthVersionMax="47" xr10:uidLastSave="{00000000-0000-0000-0000-000000000000}"/>
  <bookViews>
    <workbookView xWindow="-105" yWindow="0" windowWidth="26010" windowHeight="20985" xr2:uid="{E73785FD-468F-4724-B5BE-959835152301}"/>
  </bookViews>
  <sheets>
    <sheet name="Diagram X, počet meraní 1" sheetId="1" r:id="rId1"/>
    <sheet name="Diagram X, počet meraní 2" sheetId="2" r:id="rId2"/>
    <sheet name="Diagram R, počet meraní 2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3" l="1"/>
  <c r="H2" i="3"/>
  <c r="G2" i="3"/>
  <c r="C6" i="3"/>
  <c r="C5" i="3"/>
  <c r="C4" i="3"/>
  <c r="C3" i="3"/>
  <c r="E2" i="3"/>
  <c r="C2" i="3"/>
  <c r="K2" i="3" l="1"/>
  <c r="I2" i="3"/>
  <c r="L2" i="3"/>
  <c r="J2" i="3"/>
  <c r="I5" i="2" l="1"/>
  <c r="C3" i="2"/>
  <c r="I3" i="2" s="1"/>
  <c r="C4" i="2"/>
  <c r="C5" i="2"/>
  <c r="C6" i="2"/>
  <c r="I6" i="2" s="1"/>
  <c r="C2" i="2"/>
  <c r="D2" i="2" s="1"/>
  <c r="I4" i="2" s="1"/>
  <c r="E2" i="2"/>
  <c r="G2" i="2" s="1"/>
  <c r="N2" i="1"/>
  <c r="M2" i="1"/>
  <c r="L2" i="1"/>
  <c r="K2" i="1"/>
  <c r="B2" i="1"/>
  <c r="G2" i="1" s="1"/>
  <c r="F2" i="1"/>
  <c r="C2" i="1"/>
  <c r="E2" i="1" s="1"/>
  <c r="J3" i="2" l="1"/>
  <c r="I2" i="2"/>
  <c r="J4" i="2"/>
  <c r="J5" i="2"/>
  <c r="F2" i="2"/>
  <c r="H2" i="2" s="1"/>
  <c r="J6" i="2"/>
  <c r="J2" i="2"/>
  <c r="D2" i="1"/>
  <c r="H2" i="1"/>
  <c r="G6" i="1"/>
  <c r="H6" i="1" s="1"/>
  <c r="G5" i="1"/>
  <c r="H5" i="1" s="1"/>
  <c r="G4" i="1"/>
  <c r="H4" i="1" s="1"/>
  <c r="G3" i="1"/>
  <c r="H3" i="1" s="1"/>
  <c r="K2" i="2" l="1"/>
  <c r="L2" i="2" s="1"/>
  <c r="N2" i="2" s="1"/>
  <c r="I2" i="1"/>
  <c r="J2" i="1" s="1"/>
  <c r="M2" i="2" l="1"/>
  <c r="O2" i="2"/>
  <c r="P2" i="2"/>
</calcChain>
</file>

<file path=xl/sharedStrings.xml><?xml version="1.0" encoding="utf-8"?>
<sst xmlns="http://schemas.openxmlformats.org/spreadsheetml/2006/main" count="42" uniqueCount="19">
  <si>
    <t>Xi</t>
  </si>
  <si>
    <t>CL</t>
  </si>
  <si>
    <t>Xi-CL</t>
  </si>
  <si>
    <t>SD</t>
  </si>
  <si>
    <t>N</t>
  </si>
  <si>
    <t>1/N</t>
  </si>
  <si>
    <t>HRM</t>
  </si>
  <si>
    <t>DRM</t>
  </si>
  <si>
    <t>HVM</t>
  </si>
  <si>
    <t>DVM</t>
  </si>
  <si>
    <r>
      <t>(Xi-CL)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</si>
  <si>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SD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</si>
  <si>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N-1</t>
  </si>
  <si>
    <t>1/N-1</t>
  </si>
  <si>
    <t>X1i</t>
  </si>
  <si>
    <t>X2i</t>
  </si>
  <si>
    <t>Di</t>
  </si>
  <si>
    <t>d</t>
  </si>
  <si>
    <t>1/dN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</si>
</sst>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6" formatCode="0.00000"/>
    <numFmt numFmtId="170" formatCode="0.0000000"/>
    <numFmt numFmtId="171" formatCode="0.0000000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6" fontId="0" fillId="0" borderId="0" xfId="0" applyNumberFormat="1"/>
    <xf numFmtId="166" fontId="1" fillId="0" borderId="0" xfId="0" applyNumberFormat="1" applyFont="1"/>
    <xf numFmtId="0" fontId="1" fillId="0" borderId="0" xfId="0" applyFont="1"/>
    <xf numFmtId="1" fontId="1" fillId="0" borderId="0" xfId="0" applyNumberFormat="1" applyFont="1"/>
    <xf numFmtId="1" fontId="0" fillId="0" borderId="0" xfId="0" applyNumberFormat="1"/>
    <xf numFmtId="170" fontId="0" fillId="0" borderId="0" xfId="0" applyNumberFormat="1"/>
    <xf numFmtId="17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7B224-3EFD-4752-9EF6-A76E56EC55E8}">
  <dimension ref="A1:N6"/>
  <sheetViews>
    <sheetView tabSelected="1" workbookViewId="0"/>
  </sheetViews>
  <sheetFormatPr defaultRowHeight="15" x14ac:dyDescent="0.25"/>
  <cols>
    <col min="1" max="1" width="9.140625" style="1"/>
    <col min="3" max="4" width="9.140625" style="5"/>
    <col min="7" max="7" width="8.85546875" style="1" customWidth="1"/>
    <col min="8" max="8" width="9.140625" style="1"/>
    <col min="10" max="10" width="11.7109375" customWidth="1"/>
    <col min="11" max="14" width="11.7109375" style="1" customWidth="1"/>
  </cols>
  <sheetData>
    <row r="1" spans="1:14" s="3" customFormat="1" ht="17.25" x14ac:dyDescent="0.25">
      <c r="A1" s="2" t="s">
        <v>0</v>
      </c>
      <c r="B1" s="3" t="s">
        <v>1</v>
      </c>
      <c r="C1" s="4" t="s">
        <v>4</v>
      </c>
      <c r="D1" s="4" t="s">
        <v>12</v>
      </c>
      <c r="E1" s="3" t="s">
        <v>5</v>
      </c>
      <c r="F1" s="3" t="s">
        <v>13</v>
      </c>
      <c r="G1" s="2" t="s">
        <v>2</v>
      </c>
      <c r="H1" s="2" t="s">
        <v>10</v>
      </c>
      <c r="I1" s="3" t="s">
        <v>11</v>
      </c>
      <c r="J1" s="3" t="s">
        <v>3</v>
      </c>
      <c r="K1" s="2" t="s">
        <v>6</v>
      </c>
      <c r="L1" s="2" t="s">
        <v>7</v>
      </c>
      <c r="M1" s="2" t="s">
        <v>8</v>
      </c>
      <c r="N1" s="2" t="s">
        <v>9</v>
      </c>
    </row>
    <row r="2" spans="1:14" x14ac:dyDescent="0.25">
      <c r="A2" s="1">
        <v>5.125</v>
      </c>
      <c r="B2" s="1">
        <f>ROUND(AVERAGE(A:A),5)</f>
        <v>5.2191599999999996</v>
      </c>
      <c r="C2" s="5">
        <f>COUNT(A:A)</f>
        <v>5</v>
      </c>
      <c r="D2" s="5">
        <f>$C$2-1</f>
        <v>4</v>
      </c>
      <c r="E2" s="1">
        <f>1/$C$2</f>
        <v>0.2</v>
      </c>
      <c r="F2" s="1">
        <f>1/D2</f>
        <v>0.25</v>
      </c>
      <c r="G2" s="1">
        <f>A2-$B$2</f>
        <v>-9.4159999999999577E-2</v>
      </c>
      <c r="H2" s="1">
        <f>G2*G2</f>
        <v>8.8661055999999204E-3</v>
      </c>
      <c r="I2" s="1">
        <f>$F$2*SUM(H:H)</f>
        <v>1.6650498250000013E-2</v>
      </c>
      <c r="J2" s="7">
        <f>ROUND(SQRT($I$2),5)</f>
        <v>0.12903999999999999</v>
      </c>
      <c r="K2" s="6">
        <f>ROUND($B$2+3*$J$2,5)</f>
        <v>5.6062799999999999</v>
      </c>
      <c r="L2" s="6">
        <f>ROUND($B$2-3*$J$2,5)</f>
        <v>4.8320400000000001</v>
      </c>
      <c r="M2" s="6">
        <f>ROUND($B$2+2*$J$2,5)</f>
        <v>5.4772400000000001</v>
      </c>
      <c r="N2" s="6">
        <f>ROUND($B$2-2*$J$2,5)</f>
        <v>4.9610799999999999</v>
      </c>
    </row>
    <row r="3" spans="1:14" x14ac:dyDescent="0.25">
      <c r="A3" s="1">
        <v>5.2455999999999996</v>
      </c>
      <c r="G3" s="1">
        <f t="shared" ref="G3:G6" si="0">A3-$B$2</f>
        <v>2.6440000000000019E-2</v>
      </c>
      <c r="H3" s="1">
        <f t="shared" ref="H3:H6" si="1">G3*G3</f>
        <v>6.99073600000001E-4</v>
      </c>
    </row>
    <row r="4" spans="1:14" x14ac:dyDescent="0.25">
      <c r="A4" s="1">
        <v>5.1681999999999997</v>
      </c>
      <c r="G4" s="1">
        <f t="shared" si="0"/>
        <v>-5.0959999999999894E-2</v>
      </c>
      <c r="H4" s="1">
        <f t="shared" si="1"/>
        <v>2.5969215999999892E-3</v>
      </c>
    </row>
    <row r="5" spans="1:14" x14ac:dyDescent="0.25">
      <c r="A5" s="1">
        <v>5.4324500000000002</v>
      </c>
      <c r="G5" s="1">
        <f t="shared" si="0"/>
        <v>0.21329000000000065</v>
      </c>
      <c r="H5" s="1">
        <f t="shared" si="1"/>
        <v>4.5492624100000274E-2</v>
      </c>
    </row>
    <row r="6" spans="1:14" x14ac:dyDescent="0.25">
      <c r="A6" s="1">
        <v>5.1245700000000003</v>
      </c>
      <c r="G6" s="1">
        <f t="shared" si="0"/>
        <v>-9.4589999999999286E-2</v>
      </c>
      <c r="H6" s="1">
        <f t="shared" si="1"/>
        <v>8.9472680999998656E-3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2488C-DAAC-45CD-9584-7E91DC5A946C}">
  <dimension ref="A1:P6"/>
  <sheetViews>
    <sheetView workbookViewId="0">
      <selection activeCell="J16" sqref="J16"/>
    </sheetView>
  </sheetViews>
  <sheetFormatPr defaultRowHeight="15" x14ac:dyDescent="0.25"/>
  <cols>
    <col min="12" max="12" width="10.5703125" bestFit="1" customWidth="1"/>
    <col min="13" max="16" width="9.5703125" bestFit="1" customWidth="1"/>
  </cols>
  <sheetData>
    <row r="1" spans="1:16" ht="17.25" x14ac:dyDescent="0.25">
      <c r="A1" s="2" t="s">
        <v>14</v>
      </c>
      <c r="B1" s="2" t="s">
        <v>15</v>
      </c>
      <c r="C1" s="2" t="s">
        <v>0</v>
      </c>
      <c r="D1" s="3" t="s">
        <v>1</v>
      </c>
      <c r="E1" s="4" t="s">
        <v>4</v>
      </c>
      <c r="F1" s="4" t="s">
        <v>12</v>
      </c>
      <c r="G1" s="3" t="s">
        <v>5</v>
      </c>
      <c r="H1" s="3" t="s">
        <v>13</v>
      </c>
      <c r="I1" s="2" t="s">
        <v>2</v>
      </c>
      <c r="J1" s="2" t="s">
        <v>10</v>
      </c>
      <c r="K1" s="3" t="s">
        <v>11</v>
      </c>
      <c r="L1" s="3" t="s">
        <v>3</v>
      </c>
      <c r="M1" s="2" t="s">
        <v>6</v>
      </c>
      <c r="N1" s="2" t="s">
        <v>7</v>
      </c>
      <c r="O1" s="2" t="s">
        <v>8</v>
      </c>
      <c r="P1" s="2" t="s">
        <v>9</v>
      </c>
    </row>
    <row r="2" spans="1:16" x14ac:dyDescent="0.25">
      <c r="A2" s="1">
        <v>5.125</v>
      </c>
      <c r="B2" s="1">
        <v>5.15787</v>
      </c>
      <c r="C2" s="1">
        <f>ROUND(AVERAGE(A2:B2),5)</f>
        <v>5.1414400000000002</v>
      </c>
      <c r="D2" s="1">
        <f>ROUND(AVERAGE(C:C),5)</f>
        <v>5.2204800000000002</v>
      </c>
      <c r="E2" s="5">
        <f>COUNT(A:A)</f>
        <v>5</v>
      </c>
      <c r="F2" s="5">
        <f>$E$2-1</f>
        <v>4</v>
      </c>
      <c r="G2" s="1">
        <f>1/$E$2</f>
        <v>0.2</v>
      </c>
      <c r="H2" s="1">
        <f>1/F2</f>
        <v>0.25</v>
      </c>
      <c r="I2" s="1">
        <f>C2-$D$2</f>
        <v>-7.9039999999999999E-2</v>
      </c>
      <c r="J2" s="1">
        <f>I2*I2</f>
        <v>6.2473215999999995E-3</v>
      </c>
      <c r="K2" s="1">
        <f>$H$2*SUM(J:J)</f>
        <v>1.3096685750000009E-2</v>
      </c>
      <c r="L2" s="7">
        <f>ROUND(SQRT($K$2),5)</f>
        <v>0.11444</v>
      </c>
      <c r="M2" s="6">
        <f>ROUND($D$2+3*$L$2,5)</f>
        <v>5.5637999999999996</v>
      </c>
      <c r="N2" s="6">
        <f>ROUND($D$2-3*$L$2,5)</f>
        <v>4.8771599999999999</v>
      </c>
      <c r="O2" s="6">
        <f>ROUND($D$2+2*$L$2,5)</f>
        <v>5.4493600000000004</v>
      </c>
      <c r="P2" s="6">
        <f>ROUND($D$2-2*$L$2,5)</f>
        <v>4.9916</v>
      </c>
    </row>
    <row r="3" spans="1:16" x14ac:dyDescent="0.25">
      <c r="A3" s="1">
        <v>5.2455999999999996</v>
      </c>
      <c r="B3" s="1">
        <v>5.2154600000000002</v>
      </c>
      <c r="C3" s="1">
        <f t="shared" ref="C3:C6" si="0">ROUND(AVERAGE(A3:B3),5)</f>
        <v>5.2305299999999999</v>
      </c>
      <c r="E3" s="5"/>
      <c r="F3" s="5"/>
      <c r="I3" s="1">
        <f t="shared" ref="I3:I6" si="1">C3-$D$2</f>
        <v>1.004999999999967E-2</v>
      </c>
      <c r="J3" s="1">
        <f t="shared" ref="J3:J6" si="2">I3*I3</f>
        <v>1.0100249999999337E-4</v>
      </c>
      <c r="M3" s="1"/>
      <c r="N3" s="1"/>
      <c r="O3" s="1"/>
      <c r="P3" s="1"/>
    </row>
    <row r="4" spans="1:16" x14ac:dyDescent="0.25">
      <c r="A4" s="1">
        <v>5.1681999999999997</v>
      </c>
      <c r="B4" s="1">
        <v>5.1954200000000004</v>
      </c>
      <c r="C4" s="1">
        <f t="shared" si="0"/>
        <v>5.1818099999999996</v>
      </c>
      <c r="E4" s="5"/>
      <c r="F4" s="5"/>
      <c r="I4" s="1">
        <f t="shared" si="1"/>
        <v>-3.8670000000000648E-2</v>
      </c>
      <c r="J4" s="1">
        <f t="shared" si="2"/>
        <v>1.4953689000000501E-3</v>
      </c>
      <c r="M4" s="1"/>
      <c r="N4" s="1"/>
      <c r="O4" s="1"/>
      <c r="P4" s="1"/>
    </row>
    <row r="5" spans="1:16" x14ac:dyDescent="0.25">
      <c r="A5" s="1">
        <v>5.4324500000000002</v>
      </c>
      <c r="B5" s="1">
        <v>5.3945499999999997</v>
      </c>
      <c r="C5" s="1">
        <f t="shared" si="0"/>
        <v>5.4135</v>
      </c>
      <c r="E5" s="5"/>
      <c r="F5" s="5"/>
      <c r="I5" s="1">
        <f t="shared" si="1"/>
        <v>0.19301999999999975</v>
      </c>
      <c r="J5" s="1">
        <f t="shared" si="2"/>
        <v>3.7256720399999901E-2</v>
      </c>
      <c r="M5" s="1"/>
      <c r="N5" s="1"/>
      <c r="O5" s="1"/>
      <c r="P5" s="1"/>
    </row>
    <row r="6" spans="1:16" x14ac:dyDescent="0.25">
      <c r="A6" s="1">
        <v>5.1245700000000003</v>
      </c>
      <c r="B6" s="1">
        <v>5.14567</v>
      </c>
      <c r="C6" s="1">
        <f t="shared" si="0"/>
        <v>5.1351199999999997</v>
      </c>
      <c r="E6" s="5"/>
      <c r="F6" s="5"/>
      <c r="I6" s="1">
        <f t="shared" si="1"/>
        <v>-8.5360000000000547E-2</v>
      </c>
      <c r="J6" s="1">
        <f t="shared" si="2"/>
        <v>7.2863296000000933E-3</v>
      </c>
      <c r="M6" s="1"/>
      <c r="N6" s="1"/>
      <c r="O6" s="1"/>
      <c r="P6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06D6B-011F-4A57-9E33-61464FE99EE6}">
  <dimension ref="A1:L6"/>
  <sheetViews>
    <sheetView workbookViewId="0">
      <selection activeCell="I11" sqref="I11"/>
    </sheetView>
  </sheetViews>
  <sheetFormatPr defaultRowHeight="15" x14ac:dyDescent="0.25"/>
  <cols>
    <col min="8" max="8" width="10.5703125" bestFit="1" customWidth="1"/>
    <col min="9" max="9" width="9.5703125" bestFit="1" customWidth="1"/>
    <col min="10" max="10" width="10.28515625" bestFit="1" customWidth="1"/>
    <col min="11" max="11" width="9.5703125" bestFit="1" customWidth="1"/>
    <col min="12" max="12" width="10.28515625" bestFit="1" customWidth="1"/>
  </cols>
  <sheetData>
    <row r="1" spans="1:12" x14ac:dyDescent="0.25">
      <c r="A1" s="2" t="s">
        <v>14</v>
      </c>
      <c r="B1" s="2" t="s">
        <v>15</v>
      </c>
      <c r="C1" s="2" t="s">
        <v>16</v>
      </c>
      <c r="D1" s="3" t="s">
        <v>1</v>
      </c>
      <c r="E1" s="4" t="s">
        <v>4</v>
      </c>
      <c r="F1" s="4" t="s">
        <v>17</v>
      </c>
      <c r="G1" s="3" t="s">
        <v>18</v>
      </c>
      <c r="H1" s="3" t="s">
        <v>3</v>
      </c>
      <c r="I1" s="2" t="s">
        <v>6</v>
      </c>
      <c r="J1" s="2" t="s">
        <v>7</v>
      </c>
      <c r="K1" s="2" t="s">
        <v>8</v>
      </c>
      <c r="L1" s="2" t="s">
        <v>9</v>
      </c>
    </row>
    <row r="2" spans="1:12" x14ac:dyDescent="0.25">
      <c r="A2" s="1">
        <v>5.125</v>
      </c>
      <c r="B2" s="1">
        <v>5.15787</v>
      </c>
      <c r="C2" s="1">
        <f>ROUND(ABS(A2-B2),5)</f>
        <v>3.2870000000000003E-2</v>
      </c>
      <c r="D2" s="1">
        <f>ROUND(AVERAGE(C:C),5)</f>
        <v>2.9850000000000002E-2</v>
      </c>
      <c r="E2" s="5">
        <f>COUNT(A:A)</f>
        <v>5</v>
      </c>
      <c r="F2" s="1">
        <v>1.1279999999999999</v>
      </c>
      <c r="G2" s="1">
        <f>1/($F$2*$E$2)</f>
        <v>0.1773049645390071</v>
      </c>
      <c r="H2" s="7">
        <f>ROUND(G2*SUM(C2:C6),5)</f>
        <v>2.6460000000000001E-2</v>
      </c>
      <c r="I2" s="6">
        <f>ROUND($D$2+3*$H$2,5)</f>
        <v>0.10922999999999999</v>
      </c>
      <c r="J2" s="6">
        <f>ROUND($D$2-3*$H$2,5)</f>
        <v>-4.9529999999999998E-2</v>
      </c>
      <c r="K2" s="6">
        <f>ROUND($D$2+2*$H$2,5)</f>
        <v>8.2769999999999996E-2</v>
      </c>
      <c r="L2" s="6">
        <f>ROUND($D$2-2*$H$2,5)</f>
        <v>-2.307E-2</v>
      </c>
    </row>
    <row r="3" spans="1:12" x14ac:dyDescent="0.25">
      <c r="A3" s="1">
        <v>5.2455999999999996</v>
      </c>
      <c r="B3" s="1">
        <v>5.2154600000000002</v>
      </c>
      <c r="C3" s="1">
        <f>ROUND(ABS(A3-B3),5)</f>
        <v>3.014E-2</v>
      </c>
      <c r="E3" s="5"/>
      <c r="F3" s="5"/>
      <c r="I3" s="1"/>
      <c r="J3" s="1"/>
      <c r="K3" s="1"/>
      <c r="L3" s="1"/>
    </row>
    <row r="4" spans="1:12" x14ac:dyDescent="0.25">
      <c r="A4" s="1">
        <v>5.1681999999999997</v>
      </c>
      <c r="B4" s="1">
        <v>5.1954200000000004</v>
      </c>
      <c r="C4" s="1">
        <f>ROUND(ABS(A4-B4),5)</f>
        <v>2.7220000000000001E-2</v>
      </c>
      <c r="E4" s="5"/>
      <c r="F4" s="5"/>
      <c r="I4" s="1"/>
      <c r="J4" s="1"/>
      <c r="K4" s="1"/>
      <c r="L4" s="1"/>
    </row>
    <row r="5" spans="1:12" x14ac:dyDescent="0.25">
      <c r="A5" s="1">
        <v>5.4324500000000002</v>
      </c>
      <c r="B5" s="1">
        <v>5.3945499999999997</v>
      </c>
      <c r="C5" s="1">
        <f>ROUND(ABS(A5-B5),5)</f>
        <v>3.7900000000000003E-2</v>
      </c>
      <c r="E5" s="5"/>
      <c r="F5" s="5"/>
      <c r="I5" s="1"/>
      <c r="J5" s="1"/>
      <c r="K5" s="1"/>
      <c r="L5" s="1"/>
    </row>
    <row r="6" spans="1:12" x14ac:dyDescent="0.25">
      <c r="A6" s="1">
        <v>5.1245700000000003</v>
      </c>
      <c r="B6" s="1">
        <v>5.14567</v>
      </c>
      <c r="C6" s="1">
        <f>ROUND(ABS(A6-B6),5)</f>
        <v>2.1100000000000001E-2</v>
      </c>
      <c r="E6" s="5"/>
      <c r="F6" s="5"/>
      <c r="I6" s="1"/>
      <c r="J6" s="1"/>
      <c r="K6" s="1"/>
      <c r="L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Diagram X, počet meraní 1</vt:lpstr>
      <vt:lpstr>Diagram X, počet meraní 2</vt:lpstr>
      <vt:lpstr>Diagram R, počet meraní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Cerny</dc:creator>
  <cp:lastModifiedBy>Martin Cerny</cp:lastModifiedBy>
  <dcterms:created xsi:type="dcterms:W3CDTF">2023-12-15T09:53:59Z</dcterms:created>
  <dcterms:modified xsi:type="dcterms:W3CDTF">2023-12-15T11:26:30Z</dcterms:modified>
</cp:coreProperties>
</file>